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<sst xmlns="http://schemas.openxmlformats.org/spreadsheetml/2006/main" count="38" uniqueCount="38">
  <si>
    <t>РАБОТЫ ПО СТЕНАМ</t>
  </si>
  <si>
    <t>КОРИДОР</t>
  </si>
  <si>
    <t>БЫТОВКА</t>
  </si>
  <si>
    <t>ГОСТЕВАЯ</t>
  </si>
  <si>
    <t xml:space="preserve">ДЕТСКАЯ </t>
  </si>
  <si>
    <t xml:space="preserve">СПАЛЬНЯ </t>
  </si>
  <si>
    <t>ГОСТИННАЯ</t>
  </si>
  <si>
    <t>КУХНЯ</t>
  </si>
  <si>
    <t>Лоджия</t>
  </si>
  <si>
    <t>ВАННА</t>
  </si>
  <si>
    <t>ДУШ</t>
  </si>
  <si>
    <t>Общее к-во</t>
  </si>
  <si>
    <t>ЦЕНА</t>
  </si>
  <si>
    <t>СУММА</t>
  </si>
  <si>
    <t>Демонт. Кирпич.Перег.(алмаз. рез) 1/2</t>
  </si>
  <si>
    <t xml:space="preserve">Демонт.Кирпич.стен (алмаз.рез) 25 см </t>
  </si>
  <si>
    <t>Грунтование (2 слоя)</t>
  </si>
  <si>
    <t xml:space="preserve">Штукатурка </t>
  </si>
  <si>
    <t>Шпаклевание (2 слоя)</t>
  </si>
  <si>
    <t>Радиусная штукатурка</t>
  </si>
  <si>
    <t xml:space="preserve">Гидроизоляция </t>
  </si>
  <si>
    <t>Откосы подготовка под покраску</t>
  </si>
  <si>
    <t>Общая сумма</t>
  </si>
  <si>
    <t>Ремонтно-строительная  компания "САЛЬМА"</t>
  </si>
  <si>
    <t>(831)291-50-60</t>
  </si>
  <si>
    <t>Приложение №1</t>
  </si>
  <si>
    <t>СМЕТА</t>
  </si>
  <si>
    <t xml:space="preserve">          на выполнение ремонтно-отделочных работ</t>
  </si>
  <si>
    <t>Бетоконтакт  по факту</t>
  </si>
  <si>
    <t>ЗАДЕЛКА ШТРОБ (кондиционер ) по факту</t>
  </si>
  <si>
    <t>Установка армирующих уголков (по факту)</t>
  </si>
  <si>
    <t>Возведение перегородок +дверной проем (по факту)</t>
  </si>
  <si>
    <t>ИТОГО,  с  скидкой   7%</t>
  </si>
  <si>
    <t>2000р/т</t>
  </si>
  <si>
    <t xml:space="preserve">Подъем/разгрузка материала, вынос мусора </t>
  </si>
  <si>
    <t>к договору подряда №   от   .  .2015г.</t>
  </si>
  <si>
    <t>ЗАКАЗЧИК____________________________/                           /</t>
  </si>
  <si>
    <t>ПОДРЯДЧИК___________________________/                       /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</si>
</sst>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7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8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U14" sqref="U14"/>
    </sheetView>
  </sheetViews>
  <sheetFormatPr defaultColWidth="9.140625" defaultRowHeight="15"/>
  <cols>
    <col min="1" max="1" width="21.28125" style="0" customWidth="1"/>
    <col min="2" max="2" width="6.7109375" style="0" customWidth="1"/>
    <col min="3" max="3" width="7.8515625" style="0" customWidth="1"/>
    <col min="4" max="4" width="6.7109375" style="0" customWidth="1"/>
    <col min="5" max="5" width="10.421875" style="0" customWidth="1"/>
    <col min="6" max="6" width="10.00390625" style="0" customWidth="1"/>
    <col min="8" max="8" width="8.00390625" style="0" customWidth="1"/>
    <col min="9" max="10" width="8.28125" style="0" customWidth="1"/>
    <col min="11" max="11" width="8.7109375" style="0" customWidth="1"/>
    <col min="12" max="12" width="10.00390625" style="0" customWidth="1"/>
    <col min="13" max="13" width="8.57421875" style="0" customWidth="1"/>
  </cols>
  <sheetData>
    <row r="1" spans="1:14" ht="18.75">
      <c r="A1" s="3" t="s">
        <v>23</v>
      </c>
      <c r="B1" s="3"/>
      <c r="C1" s="3"/>
      <c r="D1" s="3"/>
      <c r="E1" s="3"/>
      <c r="F1" s="2"/>
      <c r="G1" s="2"/>
      <c r="H1" s="2"/>
      <c r="I1" s="2"/>
      <c r="J1" s="2"/>
      <c r="K1" s="2" t="s">
        <v>25</v>
      </c>
      <c r="L1" s="2"/>
      <c r="M1" s="2"/>
      <c r="N1" s="2"/>
    </row>
    <row r="2" spans="1:14" ht="15.75" customHeight="1">
      <c r="A2" s="3" t="s">
        <v>24</v>
      </c>
      <c r="B2" s="3"/>
      <c r="C2" s="3"/>
      <c r="D2" s="3"/>
      <c r="E2" s="3"/>
      <c r="F2" s="2"/>
      <c r="G2" s="2"/>
      <c r="H2" s="2"/>
      <c r="I2" s="2"/>
      <c r="J2" s="2"/>
      <c r="K2" s="2" t="s">
        <v>35</v>
      </c>
      <c r="L2" s="2"/>
      <c r="M2" s="2"/>
      <c r="N2" s="2"/>
    </row>
    <row r="3" spans="1:14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2"/>
      <c r="G4" s="1" t="s">
        <v>26</v>
      </c>
      <c r="H4" s="2"/>
      <c r="I4" s="2"/>
      <c r="J4" s="2"/>
      <c r="K4" s="2"/>
      <c r="L4" s="2"/>
      <c r="M4" s="2"/>
      <c r="N4" s="2"/>
    </row>
    <row r="5" spans="1:14" ht="15" customHeight="1">
      <c r="A5" s="2"/>
      <c r="B5" s="2"/>
      <c r="C5" s="2"/>
      <c r="D5" s="2"/>
      <c r="E5" s="1" t="s">
        <v>27</v>
      </c>
      <c r="F5" s="1"/>
      <c r="G5" s="1"/>
      <c r="H5" s="1"/>
      <c r="I5" s="1"/>
      <c r="J5" s="2"/>
      <c r="K5" s="2"/>
      <c r="L5" s="2"/>
      <c r="M5" s="2"/>
      <c r="N5" s="2"/>
    </row>
    <row r="6" spans="1:14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9.2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</row>
    <row r="8" spans="1:14" ht="42.75" customHeight="1">
      <c r="A8" s="4" t="s">
        <v>14</v>
      </c>
      <c r="B8" s="5">
        <f>3.5*2.7</f>
        <v>9.450000000000001</v>
      </c>
      <c r="C8" s="6"/>
      <c r="D8" s="6"/>
      <c r="E8" s="6"/>
      <c r="F8" s="6"/>
      <c r="G8" s="5">
        <f>4.3*2.7</f>
        <v>11.61</v>
      </c>
      <c r="H8" s="6"/>
      <c r="I8" s="6"/>
      <c r="J8" s="6"/>
      <c r="K8" s="5">
        <f>(2.5+2.6)*2.7</f>
        <v>13.77</v>
      </c>
      <c r="L8" s="5">
        <f aca="true" t="shared" si="0" ref="L8:L14">K8+J8+I8+H8+G8+F8+E8+D8+C8+B8</f>
        <v>34.83</v>
      </c>
      <c r="M8" s="5">
        <v>600</v>
      </c>
      <c r="N8" s="5">
        <f aca="true" t="shared" si="1" ref="N8:N18">M8*L8</f>
        <v>20898</v>
      </c>
    </row>
    <row r="9" spans="1:14" ht="27" customHeight="1">
      <c r="A9" s="4" t="s">
        <v>15</v>
      </c>
      <c r="B9" s="6"/>
      <c r="C9" s="6"/>
      <c r="D9" s="6"/>
      <c r="E9" s="6"/>
      <c r="F9" s="6"/>
      <c r="G9" s="5">
        <f>4.3*2.7</f>
        <v>11.61</v>
      </c>
      <c r="H9" s="6"/>
      <c r="I9" s="6"/>
      <c r="J9" s="6"/>
      <c r="K9" s="6"/>
      <c r="L9" s="5">
        <f t="shared" si="0"/>
        <v>11.61</v>
      </c>
      <c r="M9" s="5">
        <v>1200</v>
      </c>
      <c r="N9" s="5">
        <f t="shared" si="1"/>
        <v>13932</v>
      </c>
    </row>
    <row r="10" spans="1:14" ht="41.25" customHeight="1">
      <c r="A10" s="4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">
        <f t="shared" si="0"/>
        <v>0</v>
      </c>
      <c r="M10" s="5">
        <v>650</v>
      </c>
      <c r="N10" s="5">
        <f t="shared" si="1"/>
        <v>0</v>
      </c>
    </row>
    <row r="11" spans="1:14" ht="27.75" customHeight="1">
      <c r="A11" s="4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5">
        <f t="shared" si="0"/>
        <v>0</v>
      </c>
      <c r="M11" s="5">
        <v>100</v>
      </c>
      <c r="N11" s="5">
        <v>100</v>
      </c>
    </row>
    <row r="12" spans="1:14" ht="18" customHeight="1">
      <c r="A12" s="4" t="s">
        <v>16</v>
      </c>
      <c r="B12" s="5">
        <f>(4.8+4.8+3.5)*2*2.7</f>
        <v>70.74000000000001</v>
      </c>
      <c r="C12" s="5">
        <f>(3.3+3.5)*2*2.7</f>
        <v>36.72</v>
      </c>
      <c r="D12" s="5">
        <f>(2*(4.5+3.7)+2.5)*2.7</f>
        <v>51.03</v>
      </c>
      <c r="E12" s="5">
        <f>(3.4+3.6)*2*2.7</f>
        <v>37.800000000000004</v>
      </c>
      <c r="F12" s="5">
        <f>(5.4+3.7)*2*2.7</f>
        <v>49.14000000000001</v>
      </c>
      <c r="G12" s="5">
        <f>(4.3+3.5+5.5+3.5)*2.7</f>
        <v>45.36000000000001</v>
      </c>
      <c r="H12" s="6"/>
      <c r="I12" s="5">
        <f>(3+2.2)*2.7</f>
        <v>14.040000000000001</v>
      </c>
      <c r="J12" s="5">
        <f aca="true" t="shared" si="2" ref="J12:J16">(3+2)*2*2.7</f>
        <v>27</v>
      </c>
      <c r="K12" s="5">
        <f aca="true" t="shared" si="3" ref="K12:K16">(2.5+2.6)*2*2.7</f>
        <v>27.54</v>
      </c>
      <c r="L12" s="5">
        <f t="shared" si="0"/>
        <v>359.37</v>
      </c>
      <c r="M12" s="5">
        <v>60</v>
      </c>
      <c r="N12" s="5">
        <f t="shared" si="1"/>
        <v>21562.2</v>
      </c>
    </row>
    <row r="13" spans="1:14" ht="15">
      <c r="A13" s="4" t="s">
        <v>17</v>
      </c>
      <c r="B13" s="6"/>
      <c r="C13" s="6"/>
      <c r="D13" s="6"/>
      <c r="E13" s="6"/>
      <c r="F13" s="6"/>
      <c r="G13" s="6"/>
      <c r="H13" s="6"/>
      <c r="I13" s="6"/>
      <c r="J13" s="5">
        <f t="shared" si="2"/>
        <v>27</v>
      </c>
      <c r="K13" s="5">
        <f t="shared" si="3"/>
        <v>27.54</v>
      </c>
      <c r="L13" s="5">
        <f t="shared" si="0"/>
        <v>54.54</v>
      </c>
      <c r="M13" s="5">
        <v>380</v>
      </c>
      <c r="N13" s="5">
        <f t="shared" si="1"/>
        <v>20725.2</v>
      </c>
    </row>
    <row r="14" spans="1:14" ht="17.25" customHeight="1">
      <c r="A14" s="4" t="s">
        <v>18</v>
      </c>
      <c r="B14" s="5">
        <f>(4.8+4.8+3.5)*2*2.7</f>
        <v>70.74000000000001</v>
      </c>
      <c r="C14" s="5">
        <f>(3.3+3.5)*2*2.7</f>
        <v>36.72</v>
      </c>
      <c r="D14" s="5">
        <f>(2*(4.5+3.7)+2.5)*2.7</f>
        <v>51.03</v>
      </c>
      <c r="E14" s="5">
        <f>(3.4+3.6)*2*2.7</f>
        <v>37.800000000000004</v>
      </c>
      <c r="F14" s="5">
        <f>(5.4+3.7)*2*2.7</f>
        <v>49.14000000000001</v>
      </c>
      <c r="G14" s="5">
        <f>(4.3+3.5+5.5+3.5)*2.7</f>
        <v>45.36000000000001</v>
      </c>
      <c r="H14" s="6"/>
      <c r="I14" s="5">
        <f>(3+2.2)*2.7</f>
        <v>14.040000000000001</v>
      </c>
      <c r="J14" s="5">
        <f t="shared" si="2"/>
        <v>27</v>
      </c>
      <c r="K14" s="5">
        <f t="shared" si="3"/>
        <v>27.54</v>
      </c>
      <c r="L14" s="5">
        <f t="shared" si="0"/>
        <v>359.37</v>
      </c>
      <c r="M14" s="5">
        <v>200</v>
      </c>
      <c r="N14" s="5">
        <f t="shared" si="1"/>
        <v>71874</v>
      </c>
    </row>
    <row r="15" spans="1:14" ht="15">
      <c r="A15" s="4" t="s">
        <v>19</v>
      </c>
      <c r="B15" s="6"/>
      <c r="C15" s="6"/>
      <c r="D15" s="5">
        <v>2.5</v>
      </c>
      <c r="E15" s="6"/>
      <c r="F15" s="6"/>
      <c r="G15" s="5">
        <f>5.5*2.7</f>
        <v>14.850000000000001</v>
      </c>
      <c r="H15" s="6"/>
      <c r="I15" s="6"/>
      <c r="J15" s="6"/>
      <c r="K15" s="6"/>
      <c r="L15" s="6"/>
      <c r="M15" s="6">
        <v>550</v>
      </c>
      <c r="N15" s="5">
        <f t="shared" si="1"/>
        <v>0</v>
      </c>
    </row>
    <row r="16" spans="1:14" ht="15" customHeight="1">
      <c r="A16" s="4" t="s">
        <v>20</v>
      </c>
      <c r="B16" s="6"/>
      <c r="C16" s="6"/>
      <c r="D16" s="6"/>
      <c r="E16" s="6"/>
      <c r="F16" s="6"/>
      <c r="G16" s="6"/>
      <c r="H16" s="6"/>
      <c r="I16" s="6"/>
      <c r="J16" s="5">
        <f t="shared" si="2"/>
        <v>27</v>
      </c>
      <c r="K16" s="5">
        <f t="shared" si="3"/>
        <v>27.54</v>
      </c>
      <c r="L16" s="5">
        <f aca="true" t="shared" si="4" ref="L16:L19">K16+J16+I16+H16+G16+F16+E16+D16+C16+B16</f>
        <v>54.54</v>
      </c>
      <c r="M16" s="5">
        <v>250</v>
      </c>
      <c r="N16" s="5">
        <f t="shared" si="1"/>
        <v>13635</v>
      </c>
    </row>
    <row r="17" spans="1:14" ht="15">
      <c r="A17" s="4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5">
        <f t="shared" si="4"/>
        <v>0</v>
      </c>
      <c r="M17" s="5">
        <v>100</v>
      </c>
      <c r="N17" s="5">
        <v>100</v>
      </c>
    </row>
    <row r="18" spans="1:14" ht="26.25" customHeight="1">
      <c r="A18" s="4" t="s">
        <v>21</v>
      </c>
      <c r="B18" s="6"/>
      <c r="C18" s="6">
        <v>5</v>
      </c>
      <c r="D18" s="6">
        <v>5</v>
      </c>
      <c r="E18" s="6">
        <v>7</v>
      </c>
      <c r="F18" s="6">
        <v>5</v>
      </c>
      <c r="G18" s="6">
        <v>15.8</v>
      </c>
      <c r="H18" s="6">
        <v>5</v>
      </c>
      <c r="I18" s="6">
        <v>10.8</v>
      </c>
      <c r="J18" s="6"/>
      <c r="K18" s="6"/>
      <c r="L18" s="5">
        <f t="shared" si="4"/>
        <v>53.6</v>
      </c>
      <c r="M18" s="5">
        <v>500</v>
      </c>
      <c r="N18" s="5">
        <f t="shared" si="1"/>
        <v>26800</v>
      </c>
    </row>
    <row r="19" spans="1:14" ht="26.25" customHeight="1" thickBot="1">
      <c r="A19" s="4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5">
        <f t="shared" si="4"/>
        <v>0</v>
      </c>
      <c r="M19" s="5">
        <v>100</v>
      </c>
      <c r="N19" s="7">
        <v>100</v>
      </c>
    </row>
    <row r="20" spans="1:14" ht="15.75" thickBot="1">
      <c r="A20" s="4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8"/>
      <c r="L20" s="8"/>
      <c r="M20" s="9"/>
      <c r="N20" s="10">
        <f>SUM(N8:N19)</f>
        <v>189726.4</v>
      </c>
    </row>
    <row r="21" spans="11:14" ht="15.75" thickBot="1">
      <c r="K21" s="11" t="s">
        <v>32</v>
      </c>
      <c r="L21" s="12"/>
      <c r="M21" s="12"/>
      <c r="N21" s="13">
        <f>N20*0.93</f>
        <v>176445.552</v>
      </c>
    </row>
    <row r="23" spans="1:14" ht="15">
      <c r="A23" s="19" t="s">
        <v>34</v>
      </c>
      <c r="B23" s="20"/>
      <c r="C23" s="20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16" t="s">
        <v>33</v>
      </c>
    </row>
    <row r="24" spans="1:14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3:14" ht="1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5">
      <c r="A26" s="14" t="s">
        <v>36</v>
      </c>
      <c r="B26" s="14"/>
      <c r="C26" s="14"/>
      <c r="D26" s="14"/>
      <c r="E26" s="14"/>
      <c r="F26" s="14"/>
      <c r="I26" s="14" t="s">
        <v>37</v>
      </c>
      <c r="J26" s="14"/>
      <c r="K26" s="14"/>
      <c r="L26" s="14"/>
      <c r="M26" s="14"/>
      <c r="N26" s="14"/>
    </row>
  </sheetData>
  <mergeCells count="1">
    <mergeCell ref="A23:D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2015-06-25T10:14:48Z</dcterms:modified>
  <cp:category/>
  <cp:version/>
  <cp:contentType/>
  <cp:contentStatus/>
</cp:coreProperties>
</file>